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95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<sst xmlns="http://schemas.openxmlformats.org/spreadsheetml/2006/main" count="118" uniqueCount="65">
  <si>
    <t>Base up</t>
  </si>
  <si>
    <t>Mobile dn</t>
  </si>
  <si>
    <t>Channel BW</t>
  </si>
  <si>
    <t>kHz(IS136)</t>
  </si>
  <si>
    <t>Temperature</t>
  </si>
  <si>
    <t>kelvin</t>
  </si>
  <si>
    <t>Boltzman</t>
  </si>
  <si>
    <t>Noise</t>
  </si>
  <si>
    <t>kTB (linear)</t>
  </si>
  <si>
    <t>dB</t>
  </si>
  <si>
    <t>dBm</t>
  </si>
  <si>
    <t>NOISE</t>
  </si>
  <si>
    <t>Losses</t>
  </si>
  <si>
    <t>Cable Length</t>
  </si>
  <si>
    <t>ft</t>
  </si>
  <si>
    <t>Cable Loss per 100 ft</t>
  </si>
  <si>
    <t xml:space="preserve">Cable Loss   </t>
  </si>
  <si>
    <t>Body</t>
  </si>
  <si>
    <t>Vehicle</t>
  </si>
  <si>
    <t>Building</t>
  </si>
  <si>
    <t>Total Losses</t>
  </si>
  <si>
    <t>LOSS</t>
  </si>
  <si>
    <t>Gains</t>
  </si>
  <si>
    <t>Receiver Antenna Gain</t>
  </si>
  <si>
    <t>dBd</t>
  </si>
  <si>
    <t>Dipole Gain</t>
  </si>
  <si>
    <t>Linear</t>
  </si>
  <si>
    <t>Hardware</t>
  </si>
  <si>
    <t>SNR IS136</t>
  </si>
  <si>
    <t>Min Input Power</t>
  </si>
  <si>
    <t>Transmit P:ath</t>
  </si>
  <si>
    <t>Mobile Up</t>
  </si>
  <si>
    <t>Base Dn</t>
  </si>
  <si>
    <t>Noise Figure</t>
  </si>
  <si>
    <t>P=SNR-Gain+Loss+Noise</t>
  </si>
  <si>
    <t>Transmit Power</t>
  </si>
  <si>
    <t>W</t>
  </si>
  <si>
    <t>Transmit Combiner</t>
  </si>
  <si>
    <t>GAIN</t>
  </si>
  <si>
    <t>Effective Transmitted Power</t>
  </si>
  <si>
    <t>Slow Fade Margin</t>
  </si>
  <si>
    <t>Pt-LOSS+GAIN</t>
  </si>
  <si>
    <t>dBm (from above)</t>
  </si>
  <si>
    <t>PATH BALANCE</t>
  </si>
  <si>
    <t>dB =Pin - Pt</t>
  </si>
  <si>
    <t>Receiver Diversity Gain</t>
  </si>
  <si>
    <t>Total Gains</t>
  </si>
  <si>
    <t>Pt=Pin-PL-GAIN+LOSS</t>
  </si>
  <si>
    <t>Max Path Loss (PL)</t>
  </si>
  <si>
    <t>RX Path</t>
  </si>
  <si>
    <t>reflection coefficient</t>
  </si>
  <si>
    <t>Polarization loss (NLOS)</t>
  </si>
  <si>
    <t>dBi</t>
  </si>
  <si>
    <t>Noise + Interference</t>
  </si>
  <si>
    <t>Number of Mobiles (M)</t>
  </si>
  <si>
    <t>Own Cell Interference Io</t>
  </si>
  <si>
    <t>Voice Factor vf</t>
  </si>
  <si>
    <t>Eb/It (required for 3% BER)</t>
  </si>
  <si>
    <t>Power Control Factor Pf</t>
  </si>
  <si>
    <t>Bit Rate</t>
  </si>
  <si>
    <t>Bit/s</t>
  </si>
  <si>
    <t>Chip rate</t>
  </si>
  <si>
    <t>Processing Gain Gp</t>
  </si>
  <si>
    <t>Frequency Reuse Factor</t>
  </si>
  <si>
    <t>Other Cell Interference Ioc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</si>
</sst>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11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34.28125" style="0" customWidth="1"/>
    <col min="2" max="2" width="9.57421875" style="0" bestFit="1" customWidth="1"/>
    <col min="3" max="3" width="12.421875" style="0" customWidth="1"/>
  </cols>
  <sheetData>
    <row r="1" ht="12.75">
      <c r="B1" t="s">
        <v>49</v>
      </c>
    </row>
    <row r="2" spans="1:3" ht="12.75">
      <c r="A2" s="2"/>
      <c r="B2" s="2" t="s">
        <v>0</v>
      </c>
      <c r="C2" s="2" t="s">
        <v>1</v>
      </c>
    </row>
    <row r="3" spans="1:3" ht="12.75">
      <c r="A3" s="2" t="s">
        <v>53</v>
      </c>
      <c r="B3" s="2"/>
      <c r="C3" s="2"/>
    </row>
    <row r="4" spans="1:4" ht="12.75">
      <c r="A4" t="s">
        <v>2</v>
      </c>
      <c r="B4">
        <v>100</v>
      </c>
      <c r="C4">
        <v>100</v>
      </c>
      <c r="D4" t="s">
        <v>3</v>
      </c>
    </row>
    <row r="5" spans="1:4" ht="12.75">
      <c r="A5" t="s">
        <v>4</v>
      </c>
      <c r="B5">
        <v>294</v>
      </c>
      <c r="C5">
        <v>294</v>
      </c>
      <c r="D5" t="s">
        <v>5</v>
      </c>
    </row>
    <row r="6" spans="1:3" ht="12.75">
      <c r="A6" t="s">
        <v>6</v>
      </c>
      <c r="B6" s="1">
        <v>1.38E-23</v>
      </c>
      <c r="C6" s="1">
        <v>1.38E-23</v>
      </c>
    </row>
    <row r="7" spans="1:4" ht="12.75">
      <c r="A7" t="s">
        <v>7</v>
      </c>
      <c r="B7" s="1">
        <f>B4*1000*B5*B6</f>
        <v>4.0572E-16</v>
      </c>
      <c r="C7" s="1">
        <f>C4*1000*C5*C6</f>
        <v>4.0572E-16</v>
      </c>
      <c r="D7" t="s">
        <v>8</v>
      </c>
    </row>
    <row r="8" spans="1:4" ht="12.75">
      <c r="A8" t="s">
        <v>7</v>
      </c>
      <c r="B8" s="1">
        <f>10*LOG10(B7)</f>
        <v>-153.91773583186605</v>
      </c>
      <c r="C8" s="1">
        <f>10*LOG10(C7)</f>
        <v>-153.91773583186605</v>
      </c>
      <c r="D8" t="s">
        <v>9</v>
      </c>
    </row>
    <row r="9" spans="1:4" ht="12.75">
      <c r="A9" t="s">
        <v>33</v>
      </c>
      <c r="B9">
        <v>4</v>
      </c>
      <c r="C9">
        <v>4</v>
      </c>
      <c r="D9" t="s">
        <v>9</v>
      </c>
    </row>
    <row r="10" spans="1:3" ht="12.75">
      <c r="A10" t="s">
        <v>54</v>
      </c>
      <c r="B10" s="1">
        <v>100</v>
      </c>
      <c r="C10" s="1">
        <v>100</v>
      </c>
    </row>
    <row r="11" spans="1:3" ht="12.75">
      <c r="A11" t="s">
        <v>56</v>
      </c>
      <c r="B11" s="1">
        <v>0.4</v>
      </c>
      <c r="C11" s="1">
        <v>0.4</v>
      </c>
    </row>
    <row r="12" spans="1:3" ht="12.75">
      <c r="A12" t="s">
        <v>58</v>
      </c>
      <c r="B12" s="1">
        <v>0.93</v>
      </c>
      <c r="C12" s="1">
        <v>0.93</v>
      </c>
    </row>
    <row r="13" spans="1:4" ht="12.75">
      <c r="A13" t="s">
        <v>59</v>
      </c>
      <c r="B13" s="1">
        <v>1000000</v>
      </c>
      <c r="C13" s="1">
        <v>1000000</v>
      </c>
      <c r="D13" t="s">
        <v>60</v>
      </c>
    </row>
    <row r="14" spans="1:3" ht="12.75">
      <c r="A14" t="s">
        <v>61</v>
      </c>
      <c r="B14" s="1">
        <v>10000000</v>
      </c>
      <c r="C14" s="1">
        <v>10000000</v>
      </c>
    </row>
    <row r="15" spans="1:3" ht="12.75">
      <c r="A15" t="s">
        <v>62</v>
      </c>
      <c r="B15" s="1">
        <f>B14/B13</f>
        <v>10</v>
      </c>
      <c r="C15" s="1">
        <f>C14/C13</f>
        <v>10</v>
      </c>
    </row>
    <row r="16" spans="1:3" ht="12.75">
      <c r="A16" t="s">
        <v>63</v>
      </c>
      <c r="B16" s="1">
        <v>0.6</v>
      </c>
      <c r="C16" s="1">
        <v>0.6</v>
      </c>
    </row>
    <row r="17" spans="1:3" ht="12.75">
      <c r="A17" t="s">
        <v>55</v>
      </c>
      <c r="B17" s="1">
        <f>(B10-1)*B43*B11*B12</f>
        <v>22.0968</v>
      </c>
      <c r="C17" s="1">
        <f>(C10-1)*C43*C11*C12</f>
        <v>3050307653.2079997</v>
      </c>
    </row>
    <row r="18" spans="1:2" ht="12.75">
      <c r="A18" t="s">
        <v>64</v>
      </c>
      <c r="B18" s="1">
        <f>B10*B16*B43*B11*B12</f>
        <v>13.392000000000001</v>
      </c>
    </row>
    <row r="19" spans="1:5" ht="12.75">
      <c r="A19" t="s">
        <v>7</v>
      </c>
      <c r="B19" s="1">
        <f>B8+B9+30+B17+B18</f>
        <v>-84.42893583186606</v>
      </c>
      <c r="C19" s="1"/>
      <c r="D19" t="s">
        <v>10</v>
      </c>
      <c r="E19" t="s">
        <v>11</v>
      </c>
    </row>
    <row r="20" ht="12.75">
      <c r="A20" s="2" t="s">
        <v>12</v>
      </c>
    </row>
    <row r="21" spans="1:4" ht="12.75">
      <c r="A21" t="s">
        <v>13</v>
      </c>
      <c r="B21">
        <v>0</v>
      </c>
      <c r="D21" t="s">
        <v>14</v>
      </c>
    </row>
    <row r="22" spans="1:4" ht="12.75">
      <c r="A22" t="s">
        <v>15</v>
      </c>
      <c r="B22">
        <v>0</v>
      </c>
      <c r="D22" t="s">
        <v>9</v>
      </c>
    </row>
    <row r="23" spans="1:4" ht="12.75">
      <c r="A23" t="s">
        <v>16</v>
      </c>
      <c r="B23">
        <f>-10*LOG(0.75)</f>
        <v>1.2493873660829995</v>
      </c>
      <c r="C23">
        <f>C21/100*C22</f>
        <v>0</v>
      </c>
      <c r="D23" t="s">
        <v>9</v>
      </c>
    </row>
    <row r="24" spans="1:4" ht="12.75">
      <c r="A24" t="s">
        <v>17</v>
      </c>
      <c r="C24">
        <v>3</v>
      </c>
      <c r="D24" t="s">
        <v>9</v>
      </c>
    </row>
    <row r="25" spans="1:4" ht="12.75">
      <c r="A25" t="s">
        <v>18</v>
      </c>
      <c r="C25">
        <v>0</v>
      </c>
      <c r="D25" t="s">
        <v>9</v>
      </c>
    </row>
    <row r="26" spans="1:4" ht="12.75">
      <c r="A26" t="s">
        <v>50</v>
      </c>
      <c r="C26">
        <f>-20*LOG(0.8)</f>
        <v>1.938200260161128</v>
      </c>
      <c r="D26" t="s">
        <v>9</v>
      </c>
    </row>
    <row r="27" spans="1:4" ht="12.75">
      <c r="A27" t="s">
        <v>51</v>
      </c>
      <c r="B27">
        <v>3</v>
      </c>
      <c r="C27">
        <v>3</v>
      </c>
      <c r="D27" t="s">
        <v>9</v>
      </c>
    </row>
    <row r="28" spans="1:4" ht="12.75">
      <c r="A28" t="s">
        <v>19</v>
      </c>
      <c r="C28">
        <v>0</v>
      </c>
      <c r="D28" t="s">
        <v>9</v>
      </c>
    </row>
    <row r="29" spans="1:5" ht="12.75">
      <c r="A29" t="s">
        <v>20</v>
      </c>
      <c r="B29">
        <f>SUM(B23:B28)</f>
        <v>4.249387366082999</v>
      </c>
      <c r="C29">
        <f>SUM(C23:C28)</f>
        <v>7.938200260161128</v>
      </c>
      <c r="D29" t="s">
        <v>9</v>
      </c>
      <c r="E29" t="s">
        <v>21</v>
      </c>
    </row>
    <row r="30" ht="12.75">
      <c r="A30" s="2" t="s">
        <v>22</v>
      </c>
    </row>
    <row r="31" spans="1:4" ht="12.75">
      <c r="A31" t="s">
        <v>23</v>
      </c>
      <c r="C31">
        <v>3</v>
      </c>
      <c r="D31" t="s">
        <v>24</v>
      </c>
    </row>
    <row r="32" spans="1:4" ht="12.75">
      <c r="A32" t="s">
        <v>23</v>
      </c>
      <c r="B32">
        <v>7</v>
      </c>
      <c r="D32" t="s">
        <v>52</v>
      </c>
    </row>
    <row r="33" spans="1:4" ht="12.75">
      <c r="A33" t="s">
        <v>25</v>
      </c>
      <c r="B33">
        <v>1.64</v>
      </c>
      <c r="C33">
        <v>1.64</v>
      </c>
      <c r="D33" t="s">
        <v>26</v>
      </c>
    </row>
    <row r="34" spans="1:4" ht="12.75">
      <c r="A34" t="s">
        <v>23</v>
      </c>
      <c r="B34">
        <f>B32</f>
        <v>7</v>
      </c>
      <c r="C34">
        <f>C31+10*LOG10(C33)</f>
        <v>5.148438480476979</v>
      </c>
      <c r="D34" t="s">
        <v>9</v>
      </c>
    </row>
    <row r="35" spans="1:2" ht="12.75">
      <c r="A35" t="s">
        <v>45</v>
      </c>
      <c r="B35">
        <v>0</v>
      </c>
    </row>
    <row r="36" spans="1:5" ht="12.75">
      <c r="A36" t="s">
        <v>46</v>
      </c>
      <c r="B36">
        <f>SUM(B34:B35)</f>
        <v>7</v>
      </c>
      <c r="C36">
        <f>SUM(C34:C35)</f>
        <v>5.148438480476979</v>
      </c>
      <c r="E36" t="s">
        <v>38</v>
      </c>
    </row>
    <row r="37" ht="12.75">
      <c r="A37" s="2" t="s">
        <v>27</v>
      </c>
    </row>
    <row r="38" spans="1:5" ht="12.75">
      <c r="A38" t="s">
        <v>57</v>
      </c>
      <c r="B38">
        <v>13</v>
      </c>
      <c r="C38">
        <v>13</v>
      </c>
      <c r="D38" t="s">
        <v>9</v>
      </c>
      <c r="E38" t="s">
        <v>28</v>
      </c>
    </row>
    <row r="39" spans="1:5" ht="12.75">
      <c r="A39" s="2" t="s">
        <v>29</v>
      </c>
      <c r="B39" s="1">
        <f>B38-B36+B29+B19</f>
        <v>-74.17954846578306</v>
      </c>
      <c r="C39" s="1">
        <f>C38-C34+C29+C19</f>
        <v>15.789761779684149</v>
      </c>
      <c r="D39" t="s">
        <v>10</v>
      </c>
      <c r="E39" t="s">
        <v>34</v>
      </c>
    </row>
    <row r="40" spans="2:3" ht="12.75">
      <c r="B40" s="2" t="s">
        <v>30</v>
      </c>
      <c r="C40" s="2"/>
    </row>
    <row r="41" spans="2:3" ht="12.75">
      <c r="B41" s="2" t="s">
        <v>31</v>
      </c>
      <c r="C41" s="2" t="s">
        <v>32</v>
      </c>
    </row>
    <row r="42" ht="12.75">
      <c r="A42" s="2" t="s">
        <v>27</v>
      </c>
    </row>
    <row r="43" spans="1:4" ht="12.75">
      <c r="A43" t="s">
        <v>35</v>
      </c>
      <c r="B43">
        <v>0.6</v>
      </c>
      <c r="C43" s="1">
        <f>10^(C44/10)/1000</f>
        <v>82825775.31247962</v>
      </c>
      <c r="D43" t="s">
        <v>36</v>
      </c>
    </row>
    <row r="44" spans="1:5" ht="12.75">
      <c r="A44" t="s">
        <v>35</v>
      </c>
      <c r="B44">
        <f>10*LOG10(B43)+30</f>
        <v>27.781512503836435</v>
      </c>
      <c r="C44" s="3">
        <f>C66-C67-C62+C56</f>
        <v>109.18165509900881</v>
      </c>
      <c r="D44" t="s">
        <v>10</v>
      </c>
      <c r="E44" t="s">
        <v>47</v>
      </c>
    </row>
    <row r="45" ht="12.75">
      <c r="A45" s="2" t="s">
        <v>12</v>
      </c>
    </row>
    <row r="46" spans="1:4" ht="12.75">
      <c r="A46" t="s">
        <v>13</v>
      </c>
      <c r="C46">
        <v>0</v>
      </c>
      <c r="D46" t="s">
        <v>14</v>
      </c>
    </row>
    <row r="47" spans="1:4" ht="12.75">
      <c r="A47" t="s">
        <v>15</v>
      </c>
      <c r="C47">
        <v>0</v>
      </c>
      <c r="D47" t="s">
        <v>9</v>
      </c>
    </row>
    <row r="48" spans="1:4" ht="12.75">
      <c r="A48" t="s">
        <v>16</v>
      </c>
      <c r="C48">
        <f>B23</f>
        <v>1.2493873660829995</v>
      </c>
      <c r="D48" t="s">
        <v>9</v>
      </c>
    </row>
    <row r="49" spans="1:3" ht="12.75">
      <c r="A49" t="s">
        <v>37</v>
      </c>
      <c r="C49">
        <v>0</v>
      </c>
    </row>
    <row r="50" spans="1:4" ht="12.75">
      <c r="A50" t="s">
        <v>17</v>
      </c>
      <c r="B50">
        <v>3</v>
      </c>
      <c r="D50" t="s">
        <v>9</v>
      </c>
    </row>
    <row r="51" spans="1:4" ht="12.75">
      <c r="A51" t="s">
        <v>18</v>
      </c>
      <c r="B51">
        <f>C25</f>
        <v>0</v>
      </c>
      <c r="D51" t="s">
        <v>9</v>
      </c>
    </row>
    <row r="52" spans="1:4" ht="12.75">
      <c r="A52" t="s">
        <v>19</v>
      </c>
      <c r="B52">
        <v>0</v>
      </c>
      <c r="D52" t="s">
        <v>9</v>
      </c>
    </row>
    <row r="53" spans="1:4" ht="12.75">
      <c r="A53" t="s">
        <v>50</v>
      </c>
      <c r="C53">
        <f>-20*LOG(0.8)</f>
        <v>1.938200260161128</v>
      </c>
      <c r="D53" t="s">
        <v>9</v>
      </c>
    </row>
    <row r="54" spans="1:4" ht="12.75">
      <c r="A54" t="s">
        <v>51</v>
      </c>
      <c r="B54">
        <v>3</v>
      </c>
      <c r="C54">
        <v>3</v>
      </c>
      <c r="D54" t="s">
        <v>9</v>
      </c>
    </row>
    <row r="55" spans="1:4" ht="12.75">
      <c r="A55" t="s">
        <v>40</v>
      </c>
      <c r="B55">
        <v>0</v>
      </c>
      <c r="C55">
        <v>0</v>
      </c>
      <c r="D55" t="s">
        <v>9</v>
      </c>
    </row>
    <row r="56" spans="1:5" ht="12.75">
      <c r="A56" t="s">
        <v>20</v>
      </c>
      <c r="B56">
        <f>SUM(B49:B55)</f>
        <v>6</v>
      </c>
      <c r="C56">
        <f>SUM(C48:C55)</f>
        <v>6.187587626244127</v>
      </c>
      <c r="D56" t="s">
        <v>9</v>
      </c>
      <c r="E56" t="s">
        <v>21</v>
      </c>
    </row>
    <row r="57" ht="12.75">
      <c r="A57" s="2" t="s">
        <v>22</v>
      </c>
    </row>
    <row r="58" spans="1:4" ht="12.75">
      <c r="A58" t="s">
        <v>23</v>
      </c>
      <c r="B58">
        <v>0</v>
      </c>
      <c r="C58">
        <v>3</v>
      </c>
      <c r="D58" t="s">
        <v>24</v>
      </c>
    </row>
    <row r="59" spans="1:4" ht="12.75">
      <c r="A59" t="s">
        <v>23</v>
      </c>
      <c r="B59">
        <v>7</v>
      </c>
      <c r="D59" t="s">
        <v>52</v>
      </c>
    </row>
    <row r="60" spans="1:4" ht="12.75">
      <c r="A60" t="s">
        <v>25</v>
      </c>
      <c r="B60">
        <v>1.64</v>
      </c>
      <c r="C60">
        <v>1.64</v>
      </c>
      <c r="D60" t="s">
        <v>26</v>
      </c>
    </row>
    <row r="61" spans="1:5" ht="12.75">
      <c r="A61" t="s">
        <v>23</v>
      </c>
      <c r="B61">
        <f>B58</f>
        <v>0</v>
      </c>
      <c r="C61">
        <f>C58+10*LOG10(C60)</f>
        <v>5.148438480476979</v>
      </c>
      <c r="D61" t="s">
        <v>9</v>
      </c>
      <c r="E61" t="s">
        <v>38</v>
      </c>
    </row>
    <row r="62" spans="1:3" ht="12.75">
      <c r="A62" t="s">
        <v>46</v>
      </c>
      <c r="C62">
        <f>C60+10*LOG10(C61)</f>
        <v>8.756755276538952</v>
      </c>
    </row>
    <row r="63" spans="1:5" ht="12.75">
      <c r="A63" s="2" t="s">
        <v>39</v>
      </c>
      <c r="B63">
        <f>B44-B56+B61</f>
        <v>21.781512503836435</v>
      </c>
      <c r="D63" t="s">
        <v>10</v>
      </c>
      <c r="E63" t="s">
        <v>41</v>
      </c>
    </row>
    <row r="64" ht="12.75">
      <c r="A64" s="2"/>
    </row>
    <row r="65" ht="12.75">
      <c r="A65" s="2" t="s">
        <v>43</v>
      </c>
    </row>
    <row r="66" spans="1:5" ht="12.75">
      <c r="A66" s="2" t="s">
        <v>29</v>
      </c>
      <c r="B66" s="1">
        <f>B39</f>
        <v>-74.17954846578306</v>
      </c>
      <c r="C66" s="1">
        <f>C39</f>
        <v>15.789761779684149</v>
      </c>
      <c r="E66" t="s">
        <v>42</v>
      </c>
    </row>
    <row r="67" spans="1:5" ht="12.75">
      <c r="A67" s="2" t="s">
        <v>48</v>
      </c>
      <c r="B67" s="1">
        <f>B66-B63</f>
        <v>-95.9610609696195</v>
      </c>
      <c r="C67" s="1">
        <f>B67</f>
        <v>-95.9610609696195</v>
      </c>
      <c r="E67" t="s">
        <v>44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cfurse</dc:creator>
  <cp:keywords/>
  <dc:description/>
  <cp:lastModifiedBy>Electrical &amp; Computer Engineering</cp:lastModifiedBy>
  <cp:lastPrinted>2003-05-05T22:24:09Z</cp:lastPrinted>
  <dcterms:created xsi:type="dcterms:W3CDTF">2003-01-29T05:57:47Z</dcterms:created>
  <dcterms:modified xsi:type="dcterms:W3CDTF">2003-05-06T05:27:48Z</dcterms:modified>
  <cp:category/>
  <cp:version/>
  <cp:contentType/>
  <cp:contentStatus/>
</cp:coreProperties>
</file>